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. Assessoria\Desktop\JULIO PINA\"/>
    </mc:Choice>
  </mc:AlternateContent>
  <bookViews>
    <workbookView xWindow="0" yWindow="0" windowWidth="21600" windowHeight="9735"/>
  </bookViews>
  <sheets>
    <sheet name="COMBUSTÍVEL" sheetId="2" r:id="rId1"/>
  </sheets>
  <calcPr calcId="152511"/>
</workbook>
</file>

<file path=xl/calcChain.xml><?xml version="1.0" encoding="utf-8"?>
<calcChain xmlns="http://schemas.openxmlformats.org/spreadsheetml/2006/main">
  <c r="H12" i="2" l="1"/>
  <c r="J12" i="2" s="1"/>
  <c r="H11" i="2"/>
  <c r="J11" i="2" s="1"/>
  <c r="H10" i="2"/>
  <c r="J10" i="2" s="1"/>
  <c r="H9" i="2"/>
  <c r="H8" i="2"/>
  <c r="J8" i="2" s="1"/>
  <c r="H7" i="2"/>
  <c r="J7" i="2" s="1"/>
  <c r="H6" i="2"/>
  <c r="J6" i="2" s="1"/>
  <c r="H5" i="2"/>
  <c r="J5" i="2" s="1"/>
  <c r="H4" i="2"/>
  <c r="H3" i="2"/>
  <c r="J3" i="2" s="1"/>
  <c r="J9" i="2"/>
  <c r="J4" i="2"/>
  <c r="J14" i="2" l="1"/>
</calcChain>
</file>

<file path=xl/sharedStrings.xml><?xml version="1.0" encoding="utf-8"?>
<sst xmlns="http://schemas.openxmlformats.org/spreadsheetml/2006/main" count="62" uniqueCount="30">
  <si>
    <t>TOTAL GERAL</t>
  </si>
  <si>
    <t>Item</t>
  </si>
  <si>
    <t>Veiculo</t>
  </si>
  <si>
    <t>Placa</t>
  </si>
  <si>
    <t>Discriminação</t>
  </si>
  <si>
    <t>Medida</t>
  </si>
  <si>
    <t>Qtde</t>
  </si>
  <si>
    <t>Lt</t>
  </si>
  <si>
    <t>Oléo Diesel B S10</t>
  </si>
  <si>
    <t xml:space="preserve">PLANILHA DETALHADA DE CUSTOS - COMBUSTIVEIS </t>
  </si>
  <si>
    <t>R$ Unitário</t>
  </si>
  <si>
    <t>R$ Total</t>
  </si>
  <si>
    <t>Unidade assistida de lotação do veículo</t>
  </si>
  <si>
    <t>CNES da unidade assistida de lotação do veículo</t>
  </si>
  <si>
    <t>PQF - 0849</t>
  </si>
  <si>
    <t>PRS 1223</t>
  </si>
  <si>
    <t>SAMU</t>
  </si>
  <si>
    <t>VAN</t>
  </si>
  <si>
    <t>PRM 6929</t>
  </si>
  <si>
    <t>RBO- 7E43</t>
  </si>
  <si>
    <t>AMBULANCIA</t>
  </si>
  <si>
    <t>PRZ 5383</t>
  </si>
  <si>
    <t>GASOLINA</t>
  </si>
  <si>
    <t>SCS0E65</t>
  </si>
  <si>
    <t>SCO 0C32</t>
  </si>
  <si>
    <t>QTP-7323</t>
  </si>
  <si>
    <t>PRD - 2068</t>
  </si>
  <si>
    <t>PRR-2247</t>
  </si>
  <si>
    <t>AMBULANCIA municipal</t>
  </si>
  <si>
    <t>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</si>
</sst>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&quot;\ #,##0.00;[Red]\-&quot;R$&quot;\ #,##0.00"/>
    <numFmt numFmtId="165" formatCode="&quot;R$&quot;#,##0.00"/>
    <numFmt numFmtId="166" formatCode="&quot;R$&quot;\ #,##0.00"/>
  </numFmts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1" xfId="0" applyFont="1" applyBorder="1"/>
    <xf numFmtId="166" fontId="0" fillId="0" borderId="1" xfId="0" applyNumberFormat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12" sqref="N12"/>
    </sheetView>
  </sheetViews>
  <sheetFormatPr defaultRowHeight="12.75" x14ac:dyDescent="0.2"/>
  <cols>
    <col min="1" max="1" width="5.28515625" customWidth="1"/>
    <col min="2" max="2" width="22.140625" style="1" customWidth="1"/>
    <col min="3" max="3" width="13.42578125" style="2" customWidth="1"/>
    <col min="4" max="4" width="20.7109375" style="2" customWidth="1"/>
    <col min="5" max="5" width="18" style="2" customWidth="1"/>
    <col min="6" max="6" width="17.28515625" style="1" customWidth="1"/>
    <col min="7" max="7" width="7.7109375" style="1" bestFit="1" customWidth="1"/>
    <col min="8" max="8" width="6.5703125" bestFit="1" customWidth="1"/>
    <col min="9" max="10" width="14.85546875" customWidth="1"/>
  </cols>
  <sheetData>
    <row r="1" spans="1:10" ht="18" x14ac:dyDescent="0.2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38.25" x14ac:dyDescent="0.2">
      <c r="A2" s="5" t="s">
        <v>1</v>
      </c>
      <c r="B2" s="6" t="s">
        <v>2</v>
      </c>
      <c r="C2" s="7" t="s">
        <v>3</v>
      </c>
      <c r="D2" s="8" t="s">
        <v>12</v>
      </c>
      <c r="E2" s="8" t="s">
        <v>13</v>
      </c>
      <c r="F2" s="6" t="s">
        <v>4</v>
      </c>
      <c r="G2" s="6" t="s">
        <v>5</v>
      </c>
      <c r="H2" s="5" t="s">
        <v>6</v>
      </c>
      <c r="I2" s="5" t="s">
        <v>10</v>
      </c>
      <c r="J2" s="5" t="s">
        <v>11</v>
      </c>
    </row>
    <row r="3" spans="1:10" ht="22.5" customHeight="1" x14ac:dyDescent="0.2">
      <c r="A3" s="14">
        <v>1</v>
      </c>
      <c r="B3" s="9" t="s">
        <v>20</v>
      </c>
      <c r="C3" s="15" t="s">
        <v>14</v>
      </c>
      <c r="D3" s="16" t="s">
        <v>16</v>
      </c>
      <c r="E3" s="18">
        <v>6943683</v>
      </c>
      <c r="F3" s="9" t="s">
        <v>8</v>
      </c>
      <c r="G3" s="9" t="s">
        <v>7</v>
      </c>
      <c r="H3" s="12">
        <f>855.674*12</f>
        <v>10268.088</v>
      </c>
      <c r="I3" s="9">
        <v>5.69</v>
      </c>
      <c r="J3" s="13">
        <f t="shared" ref="J3:J12" si="0">I3*H3</f>
        <v>58425.420720000002</v>
      </c>
    </row>
    <row r="4" spans="1:10" ht="27.75" customHeight="1" x14ac:dyDescent="0.2">
      <c r="A4" s="14">
        <v>2</v>
      </c>
      <c r="B4" s="11" t="s">
        <v>20</v>
      </c>
      <c r="C4" s="15" t="s">
        <v>15</v>
      </c>
      <c r="D4" s="16" t="s">
        <v>16</v>
      </c>
      <c r="E4" s="18">
        <v>6943683</v>
      </c>
      <c r="F4" s="9" t="s">
        <v>8</v>
      </c>
      <c r="G4" s="9" t="s">
        <v>7</v>
      </c>
      <c r="H4" s="12">
        <f>620.821*12</f>
        <v>7449.8520000000008</v>
      </c>
      <c r="I4" s="9">
        <v>5.69</v>
      </c>
      <c r="J4" s="13">
        <f t="shared" si="0"/>
        <v>42389.657880000006</v>
      </c>
    </row>
    <row r="5" spans="1:10" ht="27.75" customHeight="1" x14ac:dyDescent="0.2">
      <c r="A5" s="14">
        <v>3</v>
      </c>
      <c r="B5" s="11" t="s">
        <v>17</v>
      </c>
      <c r="C5" s="15" t="s">
        <v>18</v>
      </c>
      <c r="D5" s="16" t="s">
        <v>29</v>
      </c>
      <c r="E5" s="18">
        <v>6432778</v>
      </c>
      <c r="F5" s="9" t="s">
        <v>8</v>
      </c>
      <c r="G5" s="9" t="s">
        <v>7</v>
      </c>
      <c r="H5" s="12">
        <f>1102.071*12</f>
        <v>13224.851999999999</v>
      </c>
      <c r="I5" s="9">
        <v>5.69</v>
      </c>
      <c r="J5" s="13">
        <f t="shared" si="0"/>
        <v>75249.407879999999</v>
      </c>
    </row>
    <row r="6" spans="1:10" ht="27.75" customHeight="1" x14ac:dyDescent="0.2">
      <c r="A6" s="14">
        <v>4</v>
      </c>
      <c r="B6" s="11" t="s">
        <v>17</v>
      </c>
      <c r="C6" s="15" t="s">
        <v>19</v>
      </c>
      <c r="D6" s="16" t="s">
        <v>29</v>
      </c>
      <c r="E6" s="18">
        <v>6432778</v>
      </c>
      <c r="F6" s="9" t="s">
        <v>8</v>
      </c>
      <c r="G6" s="9" t="s">
        <v>7</v>
      </c>
      <c r="H6" s="12">
        <f>1117.58*12</f>
        <v>13410.96</v>
      </c>
      <c r="I6" s="9">
        <v>5.69</v>
      </c>
      <c r="J6" s="13">
        <f t="shared" si="0"/>
        <v>76308.362399999998</v>
      </c>
    </row>
    <row r="7" spans="1:10" ht="27.75" customHeight="1" x14ac:dyDescent="0.2">
      <c r="A7" s="14">
        <v>5</v>
      </c>
      <c r="B7" s="11" t="s">
        <v>28</v>
      </c>
      <c r="C7" s="15" t="s">
        <v>21</v>
      </c>
      <c r="D7" s="16" t="s">
        <v>29</v>
      </c>
      <c r="E7" s="18">
        <v>6432778</v>
      </c>
      <c r="F7" s="9" t="s">
        <v>22</v>
      </c>
      <c r="G7" s="9" t="s">
        <v>7</v>
      </c>
      <c r="H7" s="12">
        <f>586.723*12</f>
        <v>7040.6759999999995</v>
      </c>
      <c r="I7" s="9">
        <v>4.99</v>
      </c>
      <c r="J7" s="13">
        <f t="shared" si="0"/>
        <v>35132.973239999999</v>
      </c>
    </row>
    <row r="8" spans="1:10" ht="27.75" customHeight="1" x14ac:dyDescent="0.2">
      <c r="A8" s="14">
        <v>6</v>
      </c>
      <c r="B8" s="11" t="s">
        <v>28</v>
      </c>
      <c r="C8" s="15" t="s">
        <v>23</v>
      </c>
      <c r="D8" s="16" t="s">
        <v>29</v>
      </c>
      <c r="E8" s="18">
        <v>6432778</v>
      </c>
      <c r="F8" s="9" t="s">
        <v>22</v>
      </c>
      <c r="G8" s="9" t="s">
        <v>7</v>
      </c>
      <c r="H8" s="12">
        <f>589.249*12</f>
        <v>7070.9880000000003</v>
      </c>
      <c r="I8" s="9">
        <v>4.99</v>
      </c>
      <c r="J8" s="13">
        <f t="shared" si="0"/>
        <v>35284.23012</v>
      </c>
    </row>
    <row r="9" spans="1:10" ht="27.75" customHeight="1" x14ac:dyDescent="0.2">
      <c r="A9" s="14">
        <v>7</v>
      </c>
      <c r="B9" s="11" t="s">
        <v>28</v>
      </c>
      <c r="C9" s="15" t="s">
        <v>24</v>
      </c>
      <c r="D9" s="16" t="s">
        <v>29</v>
      </c>
      <c r="E9" s="18">
        <v>6432778</v>
      </c>
      <c r="F9" s="9" t="s">
        <v>22</v>
      </c>
      <c r="G9" s="9" t="s">
        <v>7</v>
      </c>
      <c r="H9" s="12">
        <f>469.337*12</f>
        <v>5632.0439999999999</v>
      </c>
      <c r="I9" s="9">
        <v>4.99</v>
      </c>
      <c r="J9" s="13">
        <f t="shared" si="0"/>
        <v>28103.899560000002</v>
      </c>
    </row>
    <row r="10" spans="1:10" ht="27.75" customHeight="1" x14ac:dyDescent="0.2">
      <c r="A10" s="14">
        <v>8</v>
      </c>
      <c r="B10" s="11" t="s">
        <v>28</v>
      </c>
      <c r="C10" s="15" t="s">
        <v>25</v>
      </c>
      <c r="D10" s="16" t="s">
        <v>29</v>
      </c>
      <c r="E10" s="18">
        <v>6432778</v>
      </c>
      <c r="F10" s="9" t="s">
        <v>22</v>
      </c>
      <c r="G10" s="9" t="s">
        <v>7</v>
      </c>
      <c r="H10" s="12">
        <f>437.365*12</f>
        <v>5248.38</v>
      </c>
      <c r="I10" s="9">
        <v>4.99</v>
      </c>
      <c r="J10" s="13">
        <f t="shared" si="0"/>
        <v>26189.416200000003</v>
      </c>
    </row>
    <row r="11" spans="1:10" ht="27.75" customHeight="1" x14ac:dyDescent="0.2">
      <c r="A11" s="14">
        <v>9</v>
      </c>
      <c r="B11" s="11" t="s">
        <v>28</v>
      </c>
      <c r="C11" s="15" t="s">
        <v>26</v>
      </c>
      <c r="D11" s="16" t="s">
        <v>29</v>
      </c>
      <c r="E11" s="18">
        <v>6432778</v>
      </c>
      <c r="F11" s="9" t="s">
        <v>22</v>
      </c>
      <c r="G11" s="9" t="s">
        <v>7</v>
      </c>
      <c r="H11" s="12">
        <f>413.915*12</f>
        <v>4966.9800000000005</v>
      </c>
      <c r="I11" s="9">
        <v>4.99</v>
      </c>
      <c r="J11" s="13">
        <f t="shared" si="0"/>
        <v>24785.230200000002</v>
      </c>
    </row>
    <row r="12" spans="1:10" ht="27.75" customHeight="1" x14ac:dyDescent="0.2">
      <c r="A12" s="14">
        <v>10</v>
      </c>
      <c r="B12" s="11" t="s">
        <v>28</v>
      </c>
      <c r="C12" s="15" t="s">
        <v>27</v>
      </c>
      <c r="D12" s="16" t="s">
        <v>29</v>
      </c>
      <c r="E12" s="18">
        <v>6432778</v>
      </c>
      <c r="F12" s="9" t="s">
        <v>22</v>
      </c>
      <c r="G12" s="9" t="s">
        <v>7</v>
      </c>
      <c r="H12" s="12">
        <f>621.504*12</f>
        <v>7458.0480000000007</v>
      </c>
      <c r="I12" s="9">
        <v>4.99</v>
      </c>
      <c r="J12" s="13">
        <f t="shared" si="0"/>
        <v>37215.659520000008</v>
      </c>
    </row>
    <row r="13" spans="1:10" ht="27" customHeight="1" x14ac:dyDescent="0.2">
      <c r="A13" s="14"/>
      <c r="B13" s="11"/>
      <c r="C13" s="10"/>
      <c r="D13" s="10"/>
      <c r="E13" s="10"/>
      <c r="F13" s="9"/>
      <c r="G13" s="9"/>
      <c r="H13" s="12"/>
      <c r="I13" s="9"/>
      <c r="J13" s="13"/>
    </row>
    <row r="14" spans="1:10" x14ac:dyDescent="0.2">
      <c r="I14" s="3" t="s">
        <v>0</v>
      </c>
      <c r="J14" s="4">
        <f>SUM(J3:J13)</f>
        <v>439084.25771999999</v>
      </c>
    </row>
  </sheetData>
  <sheetProtection selectLockedCells="1" selectUnlockedCells="1"/>
  <mergeCells count="1">
    <mergeCell ref="A1:J1"/>
  </mergeCells>
  <pageMargins left="0.19685039370078741" right="0.19685039370078741" top="0.59055118110236227" bottom="0.59055118110236227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COMBUSTÍVEL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Usuário do Windows</cp:lastModifiedBy>
  <cp:lastPrinted>2023-07-11T20:16:10Z</cp:lastPrinted>
  <dcterms:created xsi:type="dcterms:W3CDTF">2017-11-29T16:01:42Z</dcterms:created>
  <dcterms:modified xsi:type="dcterms:W3CDTF">2023-12-19T13:12:14Z</dcterms:modified>
</cp:coreProperties>
</file>